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维修改造\2024\377\施工招标\"/>
    </mc:Choice>
  </mc:AlternateContent>
  <xr:revisionPtr revIDLastSave="0" documentId="13_ncr:1_{CC1D5ED3-FE5E-4FE4-80D8-AC112A4CFC88}" xr6:coauthVersionLast="47" xr6:coauthVersionMax="47" xr10:uidLastSave="{00000000-0000-0000-0000-000000000000}"/>
  <bookViews>
    <workbookView xWindow="-120" yWindow="-120" windowWidth="29040" windowHeight="15840" tabRatio="514" xr2:uid="{00000000-000D-0000-FFFF-FFFF00000000}"/>
  </bookViews>
  <sheets>
    <sheet name="基础" sheetId="3" r:id="rId1"/>
  </sheets>
  <definedNames>
    <definedName name="_xlnm.Print_Area" localSheetId="0">基础!$A$1:$G$75</definedName>
    <definedName name="_xlnm.Print_Titles" localSheetId="0">基础!$1:$3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41" i="3"/>
  <c r="D67" i="3"/>
  <c r="D62" i="3" l="1"/>
  <c r="D40" i="3"/>
  <c r="D13" i="3"/>
  <c r="D15" i="3"/>
  <c r="D14" i="3"/>
  <c r="D8" i="3" l="1"/>
  <c r="D30" i="3"/>
  <c r="D28" i="3"/>
  <c r="D26" i="3"/>
  <c r="D10" i="3"/>
  <c r="D7" i="3"/>
  <c r="D50" i="3" l="1"/>
</calcChain>
</file>

<file path=xl/sharedStrings.xml><?xml version="1.0" encoding="utf-8"?>
<sst xmlns="http://schemas.openxmlformats.org/spreadsheetml/2006/main" count="222" uniqueCount="160">
  <si>
    <t>序号</t>
  </si>
  <si>
    <t>项 目 名 称</t>
  </si>
  <si>
    <t>单位</t>
  </si>
  <si>
    <t>数量</t>
  </si>
  <si>
    <t>材    料    工    艺    及   说    明</t>
  </si>
  <si>
    <t>一</t>
  </si>
  <si>
    <t>天棚工程</t>
  </si>
  <si>
    <t>1、</t>
  </si>
  <si>
    <t>㎡</t>
  </si>
  <si>
    <t>2、</t>
  </si>
  <si>
    <t>3、</t>
  </si>
  <si>
    <t>4、</t>
  </si>
  <si>
    <t>个</t>
  </si>
  <si>
    <r>
      <rPr>
        <b/>
        <sz val="11"/>
        <rFont val="宋体"/>
        <family val="3"/>
        <charset val="134"/>
      </rPr>
      <t>合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计</t>
    </r>
  </si>
  <si>
    <t>二</t>
  </si>
  <si>
    <t>墙面工程</t>
  </si>
  <si>
    <t>5、</t>
  </si>
  <si>
    <t>M</t>
  </si>
  <si>
    <t>6、</t>
  </si>
  <si>
    <t>7、</t>
  </si>
  <si>
    <t>三</t>
  </si>
  <si>
    <t>地面工程</t>
  </si>
  <si>
    <t>1,</t>
  </si>
  <si>
    <t>2,</t>
  </si>
  <si>
    <t>3,</t>
  </si>
  <si>
    <t>4,</t>
  </si>
  <si>
    <t>5,</t>
  </si>
  <si>
    <t>四</t>
  </si>
  <si>
    <t>门窗、检修口及木工其他工程</t>
  </si>
  <si>
    <t>窗帘盒</t>
  </si>
  <si>
    <t>检修口</t>
  </si>
  <si>
    <t>阻燃版板门套基层</t>
  </si>
  <si>
    <t>不锈钢踢脚线基层</t>
  </si>
  <si>
    <t>五</t>
  </si>
  <si>
    <t>涂装工程</t>
  </si>
  <si>
    <t>墙顶面刮腻子</t>
  </si>
  <si>
    <t>六</t>
  </si>
  <si>
    <t>项</t>
  </si>
  <si>
    <t>电路工程改造（弱电，线管入墙）</t>
  </si>
  <si>
    <t>米</t>
  </si>
  <si>
    <t>8、</t>
  </si>
  <si>
    <t>9、</t>
  </si>
  <si>
    <t>七</t>
  </si>
  <si>
    <t>其它工程</t>
  </si>
  <si>
    <t>材料运输费</t>
  </si>
  <si>
    <t>八</t>
  </si>
  <si>
    <t>个</t>
    <phoneticPr fontId="19" type="noConversion"/>
  </si>
  <si>
    <t>8，</t>
  </si>
  <si>
    <t>成品保护</t>
    <phoneticPr fontId="19" type="noConversion"/>
  </si>
  <si>
    <t>M</t>
    <phoneticPr fontId="19" type="noConversion"/>
  </si>
  <si>
    <t>1、边框阻燃版基层面层石膏板。</t>
    <phoneticPr fontId="19" type="noConversion"/>
  </si>
  <si>
    <t>1、</t>
    <phoneticPr fontId="19" type="noConversion"/>
  </si>
  <si>
    <t>75主龙骨，填充隔音棉面层E1级阻燃板。</t>
    <phoneticPr fontId="19" type="noConversion"/>
  </si>
  <si>
    <t>贴墙画滚涂基膜</t>
    <phoneticPr fontId="19" type="noConversion"/>
  </si>
  <si>
    <t>线形灯及软膜灯安装安装</t>
    <phoneticPr fontId="19" type="noConversion"/>
  </si>
  <si>
    <t>脚手架</t>
    <phoneticPr fontId="19" type="noConversion"/>
  </si>
  <si>
    <t>项</t>
    <phoneticPr fontId="19" type="noConversion"/>
  </si>
  <si>
    <t>电路工程改造（强电，武汉二厂飞鹤牌）</t>
    <phoneticPr fontId="19" type="noConversion"/>
  </si>
  <si>
    <t>樘</t>
  </si>
  <si>
    <t>九</t>
    <phoneticPr fontId="19" type="noConversion"/>
  </si>
  <si>
    <t>空调冷凝水管管隐蔽工程改造(联塑50管)根据空调要求确定管径大小。</t>
    <phoneticPr fontId="19" type="noConversion"/>
  </si>
  <si>
    <t>小会议室轻钢龙骨石膏板平顶</t>
    <phoneticPr fontId="19" type="noConversion"/>
  </si>
  <si>
    <t>接待前厅轻钢龙骨石膏板平顶</t>
    <phoneticPr fontId="19" type="noConversion"/>
  </si>
  <si>
    <t>多功能会议室轻钢龙骨石膏板平顶</t>
    <phoneticPr fontId="19" type="noConversion"/>
  </si>
  <si>
    <t>多功能会议室铝方通吊顶</t>
    <phoneticPr fontId="19" type="noConversion"/>
  </si>
  <si>
    <t>1、含吊杆及龙骨，方通规格60*85。</t>
    <phoneticPr fontId="19" type="noConversion"/>
  </si>
  <si>
    <t>线形灯灯槽</t>
    <phoneticPr fontId="19" type="noConversion"/>
  </si>
  <si>
    <t>高强度自流平</t>
    <phoneticPr fontId="19" type="noConversion"/>
  </si>
  <si>
    <t>(1) 专业高强度自流平厚度15mm内。</t>
    <phoneticPr fontId="19" type="noConversion"/>
  </si>
  <si>
    <t>小会议室及封闭工位单层石膏板平顶</t>
    <phoneticPr fontId="19" type="noConversion"/>
  </si>
  <si>
    <t>轻钢龙骨纸面石膏板隔墙（轻钢龙骨，双层石膏板隔音棉）</t>
    <phoneticPr fontId="19" type="noConversion"/>
  </si>
  <si>
    <t>轻质砖砌墙（240mm内）</t>
  </si>
  <si>
    <t>多功能会议室扪布墙面造型轻钢龙骨阻燃板基层（轻钢龙骨，隔音棉）</t>
    <phoneticPr fontId="19" type="noConversion"/>
  </si>
  <si>
    <t>墙地固</t>
  </si>
  <si>
    <t>拆除</t>
    <phoneticPr fontId="19" type="noConversion"/>
  </si>
  <si>
    <t>建筑垃圾外运</t>
    <phoneticPr fontId="19" type="noConversion"/>
  </si>
  <si>
    <t>成品高隔上部隔墙及加固</t>
  </si>
  <si>
    <t>文化墙</t>
    <phoneticPr fontId="19" type="noConversion"/>
  </si>
  <si>
    <t>项</t>
    <phoneticPr fontId="19" type="noConversion"/>
  </si>
  <si>
    <t>过道象形墙</t>
    <phoneticPr fontId="19" type="noConversion"/>
  </si>
  <si>
    <t>展示墙</t>
    <phoneticPr fontId="19" type="noConversion"/>
  </si>
  <si>
    <t>（1）主龙骨75，双面石膏板下部阻燃版基层。</t>
    <phoneticPr fontId="19" type="noConversion"/>
  </si>
  <si>
    <t>不锈钢门套基层</t>
    <phoneticPr fontId="19" type="noConversion"/>
  </si>
  <si>
    <t>75主龙骨，填充隔音棉面层石膏板。</t>
    <phoneticPr fontId="19" type="noConversion"/>
  </si>
  <si>
    <t>轻质砖砌墙双面抹灰。</t>
    <phoneticPr fontId="19" type="noConversion"/>
  </si>
  <si>
    <t>(1) 阻燃板框架面层埃特板。</t>
    <phoneticPr fontId="19" type="noConversion"/>
  </si>
  <si>
    <t>(1) 轻钢龙骨及阻燃板框架、成品检修口面层石膏板。</t>
    <phoneticPr fontId="19" type="noConversion"/>
  </si>
  <si>
    <t>(1) 阻燃版板框架。</t>
    <phoneticPr fontId="19" type="noConversion"/>
  </si>
  <si>
    <t>(1) 阻燃版板基层。</t>
    <phoneticPr fontId="19" type="noConversion"/>
  </si>
  <si>
    <t>(1) 阻燃版板基层打底。</t>
    <phoneticPr fontId="19" type="noConversion"/>
  </si>
  <si>
    <t>(1) 满刮腻子，打磨平整。(2) 接缝处处理。</t>
    <phoneticPr fontId="19" type="noConversion"/>
  </si>
  <si>
    <t>(1) 50PVC排水管改造，含配件材料及安装人工。(2) 采用PVC胶粘接方法连接管道。(3) 敷设完毕后固定好，进行通水试验。(4) 施工中必须留管道排水坡度，。</t>
    <phoneticPr fontId="19" type="noConversion"/>
  </si>
  <si>
    <t>(1) 电路改造全部采用穿管暗敷工艺，根据施工要求确定墙地面开槽，要求横平竖直。(2) 采用专用KBG管穿管布线，中间不得留接头，统一穿配套∮16线管，电源线不得与信号线同管敷设。(3) 线管和底盒的连接采用锁扣。(4) 敷设完毕后固定好，用万用表进行电路检查，检查验收合格后，用1：2水泥砂浆封管。(5) 包含86型标准底盒、电工辅料和封管水泥砂浆。</t>
    <phoneticPr fontId="19" type="noConversion"/>
  </si>
  <si>
    <t>(1) 弱电改造全部采用穿管暗敷工艺，根据施工要求确定墙地面开槽，要求横平竖直。(2) 采用专用KBG塑料管穿管布线，中间不得留接头，统一穿配套16线管，电源线不得与信号线同管敷设，线管和底盒的连接采用锁扣。(3) 敷设完毕后固定好，用万用表进行电路检查，检查验收合格后，用1：2水泥砂浆封管。(4) 不含灯具、开关、插座安装，费用另计，包含86型标准底盒、电工辅料和封管水泥砂浆，  (5) 工程量按线管延长米计算。</t>
    <phoneticPr fontId="19" type="noConversion"/>
  </si>
  <si>
    <t>桥架（100*100）</t>
    <phoneticPr fontId="19" type="noConversion"/>
  </si>
  <si>
    <t>含主材。</t>
    <phoneticPr fontId="19" type="noConversion"/>
  </si>
  <si>
    <t xml:space="preserve"> 工程地址： 东湖新技术开发区华师园路5号                                         日期： 2024 年 1 月 </t>
    <phoneticPr fontId="19" type="noConversion"/>
  </si>
  <si>
    <t>1、采用50系列轻钢龙骨,9mm厚双层纸面石膏板。
2、沉头自攻螺钉固定并在钉头刷防锈漆，石膏板接缝留缝处理，。</t>
    <phoneticPr fontId="19" type="noConversion"/>
  </si>
  <si>
    <t>10、</t>
    <phoneticPr fontId="19" type="noConversion"/>
  </si>
  <si>
    <t>3、</t>
    <phoneticPr fontId="19" type="noConversion"/>
  </si>
  <si>
    <t>2、</t>
    <phoneticPr fontId="19" type="noConversion"/>
  </si>
  <si>
    <t>PVC地板</t>
    <phoneticPr fontId="19" type="noConversion"/>
  </si>
  <si>
    <t>㎡</t>
    <phoneticPr fontId="19" type="noConversion"/>
  </si>
  <si>
    <t>m2</t>
  </si>
  <si>
    <t>刷白色乳胶漆</t>
    <phoneticPr fontId="19" type="noConversion"/>
  </si>
  <si>
    <t>刷彩色乳胶漆</t>
    <phoneticPr fontId="19" type="noConversion"/>
  </si>
  <si>
    <t>(1) 滚涂或喷涂单色乳胶漆三遍，每遍打磨一次。(2) 水性乳胶漆。</t>
    <phoneticPr fontId="19" type="noConversion"/>
  </si>
  <si>
    <t>4、</t>
    <phoneticPr fontId="19" type="noConversion"/>
  </si>
  <si>
    <t>地毯</t>
    <phoneticPr fontId="19" type="noConversion"/>
  </si>
  <si>
    <t>m2</t>
    <phoneticPr fontId="19" type="noConversion"/>
  </si>
  <si>
    <t>难燃材质印花地毯</t>
    <phoneticPr fontId="19" type="noConversion"/>
  </si>
  <si>
    <t>含安装，耐磨层厚度0.7mm</t>
    <phoneticPr fontId="19" type="noConversion"/>
  </si>
  <si>
    <t>会议室墙画</t>
    <phoneticPr fontId="19" type="noConversion"/>
  </si>
  <si>
    <t>5、</t>
    <phoneticPr fontId="19" type="noConversion"/>
  </si>
  <si>
    <t>成品高隔</t>
    <phoneticPr fontId="19" type="noConversion"/>
  </si>
  <si>
    <t>双玻璃百叶隔断</t>
    <phoneticPr fontId="19" type="noConversion"/>
  </si>
  <si>
    <t>6、</t>
    <phoneticPr fontId="19" type="noConversion"/>
  </si>
  <si>
    <t>水电工程</t>
    <phoneticPr fontId="19" type="noConversion"/>
  </si>
  <si>
    <t>窗台石</t>
    <phoneticPr fontId="19" type="noConversion"/>
  </si>
  <si>
    <t>M</t>
    <phoneticPr fontId="19" type="noConversion"/>
  </si>
  <si>
    <t>采用雪花白大理石含基层和人工安装</t>
    <phoneticPr fontId="19" type="noConversion"/>
  </si>
  <si>
    <t>强弱电箱安装</t>
    <phoneticPr fontId="19" type="noConversion"/>
  </si>
  <si>
    <t>地簧门电插锁</t>
    <phoneticPr fontId="19" type="noConversion"/>
  </si>
  <si>
    <t>个</t>
    <phoneticPr fontId="19" type="noConversion"/>
  </si>
  <si>
    <t>樘</t>
    <phoneticPr fontId="19" type="noConversion"/>
  </si>
  <si>
    <t>7、</t>
    <phoneticPr fontId="19" type="noConversion"/>
  </si>
  <si>
    <t>8、</t>
    <phoneticPr fontId="19" type="noConversion"/>
  </si>
  <si>
    <t>单开木门</t>
    <phoneticPr fontId="19" type="noConversion"/>
  </si>
  <si>
    <t>双开木门</t>
    <phoneticPr fontId="19" type="noConversion"/>
  </si>
  <si>
    <t>樘</t>
    <phoneticPr fontId="19" type="noConversion"/>
  </si>
  <si>
    <t>实木贴皮</t>
    <phoneticPr fontId="19" type="noConversion"/>
  </si>
  <si>
    <t>乙级防火门</t>
    <phoneticPr fontId="19" type="noConversion"/>
  </si>
  <si>
    <t>9、</t>
    <phoneticPr fontId="19" type="noConversion"/>
  </si>
  <si>
    <t>入户双开地簧门</t>
    <phoneticPr fontId="19" type="noConversion"/>
  </si>
  <si>
    <t>㎡</t>
    <phoneticPr fontId="19" type="noConversion"/>
  </si>
  <si>
    <t>型材门，钢化玻璃带边框</t>
    <phoneticPr fontId="19" type="noConversion"/>
  </si>
  <si>
    <t>消防烟感改造</t>
    <phoneticPr fontId="19" type="noConversion"/>
  </si>
  <si>
    <t>空调开孔</t>
    <phoneticPr fontId="19" type="noConversion"/>
  </si>
  <si>
    <t>室内开关插座</t>
    <phoneticPr fontId="19" type="noConversion"/>
  </si>
  <si>
    <t xml:space="preserve"> 包括全室开关、插座材料及人工费。</t>
    <phoneticPr fontId="19" type="noConversion"/>
  </si>
  <si>
    <t>灯具安装</t>
    <phoneticPr fontId="19" type="noConversion"/>
  </si>
  <si>
    <t xml:space="preserve"> 桥架安装 </t>
    <phoneticPr fontId="19" type="noConversion"/>
  </si>
  <si>
    <t>含材料人工</t>
    <phoneticPr fontId="19" type="noConversion"/>
  </si>
  <si>
    <t>11、</t>
    <phoneticPr fontId="19" type="noConversion"/>
  </si>
  <si>
    <t>12、</t>
    <phoneticPr fontId="19" type="noConversion"/>
  </si>
  <si>
    <t>场地清理费</t>
    <phoneticPr fontId="19" type="noConversion"/>
  </si>
  <si>
    <t>特殊造型</t>
    <phoneticPr fontId="19" type="noConversion"/>
  </si>
  <si>
    <t>标识</t>
    <phoneticPr fontId="19" type="noConversion"/>
  </si>
  <si>
    <t>过门石</t>
    <phoneticPr fontId="19" type="noConversion"/>
  </si>
  <si>
    <t>黑金沙花岗岩石材，含安装</t>
    <phoneticPr fontId="19" type="noConversion"/>
  </si>
  <si>
    <t>墙面滚涂基膜。</t>
    <phoneticPr fontId="19" type="noConversion"/>
  </si>
  <si>
    <t>安全文明施工费</t>
    <phoneticPr fontId="19" type="noConversion"/>
  </si>
  <si>
    <t>暂列金</t>
    <phoneticPr fontId="19" type="noConversion"/>
  </si>
  <si>
    <t>5000元</t>
    <phoneticPr fontId="19" type="noConversion"/>
  </si>
  <si>
    <t>十</t>
    <phoneticPr fontId="19" type="noConversion"/>
  </si>
  <si>
    <t>投标总价（含暂列金）</t>
    <phoneticPr fontId="19" type="noConversion"/>
  </si>
  <si>
    <t>综合单价</t>
    <phoneticPr fontId="19" type="noConversion"/>
  </si>
  <si>
    <t>总价</t>
    <phoneticPr fontId="19" type="noConversion"/>
  </si>
  <si>
    <t>含墙面铲除</t>
    <phoneticPr fontId="19" type="noConversion"/>
  </si>
  <si>
    <t>华师科技园青创空间装饰工程量清单表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</si>
</sst>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1">
    <font>
      <sz val="12"/>
      <name val="宋体"/>
      <charset val="134"/>
    </font>
    <font>
      <b/>
      <sz val="11"/>
      <name val="宋体"/>
      <family val="3"/>
      <charset val="134"/>
    </font>
    <font>
      <sz val="9"/>
      <color indexed="57"/>
      <name val="宋体"/>
      <family val="3"/>
      <charset val="134"/>
    </font>
    <font>
      <sz val="9"/>
      <name val="宋体"/>
      <family val="3"/>
      <charset val="134"/>
    </font>
    <font>
      <b/>
      <sz val="9"/>
      <color indexed="57"/>
      <name val="宋体"/>
      <family val="3"/>
      <charset val="134"/>
    </font>
    <font>
      <b/>
      <sz val="11"/>
      <color indexed="57"/>
      <name val="宋体"/>
      <family val="3"/>
      <charset val="134"/>
    </font>
    <font>
      <sz val="10"/>
      <name val="宋体"/>
      <family val="3"/>
      <charset val="134"/>
    </font>
    <font>
      <sz val="12"/>
      <color indexed="57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0"/>
      <color indexed="57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57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Geneva"/>
      <family val="1"/>
    </font>
    <font>
      <b/>
      <sz val="11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177" fontId="13" fillId="3" borderId="5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77" fontId="6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177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3" borderId="12" xfId="0" applyNumberFormat="1" applyFont="1" applyFill="1" applyBorder="1" applyAlignment="1">
      <alignment horizontal="center" vertical="center"/>
    </xf>
    <xf numFmtId="177" fontId="6" fillId="0" borderId="12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177" fontId="13" fillId="3" borderId="12" xfId="0" applyNumberFormat="1" applyFont="1" applyFill="1" applyBorder="1" applyAlignment="1">
      <alignment horizontal="right" vertical="center"/>
    </xf>
    <xf numFmtId="177" fontId="6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/>
    </xf>
    <xf numFmtId="177" fontId="5" fillId="3" borderId="12" xfId="0" applyNumberFormat="1" applyFont="1" applyFill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_ET_STYLE_NoName_00_" xfId="1" xr:uid="{00000000-0005-0000-0000-000011000000}"/>
    <cellStyle name="常规" xfId="0" builtinId="0"/>
  </cellStyles>
  <dxfs count="0"/>
  <tableStyles count="0" defaultTableStyle="TableStyleMedium2" defaultPivotStyle="PivotStyleLight16"/>
  <colors>
    <mruColors>
      <color rgb="FF339966"/>
      <color rgb="FFFFFFFF"/>
      <color rgb="FFFF0000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workbookViewId="0">
      <selection sqref="A1:G1"/>
    </sheetView>
  </sheetViews>
  <sheetFormatPr defaultColWidth="8" defaultRowHeight="14.25"/>
  <cols>
    <col min="1" max="1" width="4.625" style="8" customWidth="1"/>
    <col min="2" max="2" width="28.625" style="9" customWidth="1"/>
    <col min="3" max="3" width="4.5" style="8" customWidth="1"/>
    <col min="4" max="4" width="7.75" style="10" customWidth="1"/>
    <col min="5" max="5" width="10.875" style="10" customWidth="1"/>
    <col min="6" max="6" width="10.5" style="10" customWidth="1"/>
    <col min="7" max="7" width="57.25" customWidth="1"/>
    <col min="8" max="8" width="7.875" style="11"/>
    <col min="9" max="9" width="9.625" style="11"/>
    <col min="10" max="15" width="7.875" style="11"/>
    <col min="16" max="16384" width="8" style="11"/>
  </cols>
  <sheetData>
    <row r="1" spans="1:7" s="1" customFormat="1" ht="51.75" customHeight="1">
      <c r="A1" s="66" t="s">
        <v>159</v>
      </c>
      <c r="B1" s="66"/>
      <c r="C1" s="66"/>
      <c r="D1" s="66"/>
      <c r="E1" s="66"/>
      <c r="F1" s="66"/>
      <c r="G1" s="66"/>
    </row>
    <row r="2" spans="1:7" s="1" customFormat="1" ht="18" customHeight="1">
      <c r="A2" s="67" t="s">
        <v>96</v>
      </c>
      <c r="B2" s="68"/>
      <c r="C2" s="68"/>
      <c r="D2" s="68"/>
      <c r="E2" s="68"/>
      <c r="F2" s="68"/>
      <c r="G2" s="68"/>
    </row>
    <row r="3" spans="1:7" s="2" customFormat="1" ht="21" customHeight="1">
      <c r="A3" s="12" t="s">
        <v>0</v>
      </c>
      <c r="B3" s="13" t="s">
        <v>1</v>
      </c>
      <c r="C3" s="13" t="s">
        <v>2</v>
      </c>
      <c r="D3" s="14" t="s">
        <v>3</v>
      </c>
      <c r="E3" s="57" t="s">
        <v>156</v>
      </c>
      <c r="F3" s="57" t="s">
        <v>157</v>
      </c>
      <c r="G3" s="15" t="s">
        <v>4</v>
      </c>
    </row>
    <row r="4" spans="1:7" s="2" customFormat="1" ht="17.25" customHeight="1">
      <c r="A4" s="16" t="s">
        <v>5</v>
      </c>
      <c r="B4" s="17" t="s">
        <v>6</v>
      </c>
      <c r="C4" s="18"/>
      <c r="D4" s="19"/>
      <c r="E4" s="58"/>
      <c r="F4" s="58"/>
      <c r="G4" s="20"/>
    </row>
    <row r="5" spans="1:7" s="3" customFormat="1" ht="24">
      <c r="A5" s="21" t="s">
        <v>7</v>
      </c>
      <c r="B5" s="22" t="s">
        <v>62</v>
      </c>
      <c r="C5" s="23" t="s">
        <v>8</v>
      </c>
      <c r="D5" s="24">
        <v>43</v>
      </c>
      <c r="E5" s="59"/>
      <c r="F5" s="59"/>
      <c r="G5" s="25" t="s">
        <v>97</v>
      </c>
    </row>
    <row r="6" spans="1:7" s="3" customFormat="1" ht="24">
      <c r="A6" s="21" t="s">
        <v>9</v>
      </c>
      <c r="B6" s="22" t="s">
        <v>61</v>
      </c>
      <c r="C6" s="23" t="s">
        <v>8</v>
      </c>
      <c r="D6" s="24">
        <v>16.8</v>
      </c>
      <c r="E6" s="59"/>
      <c r="F6" s="59"/>
      <c r="G6" s="25" t="s">
        <v>97</v>
      </c>
    </row>
    <row r="7" spans="1:7" s="3" customFormat="1" ht="24">
      <c r="A7" s="21" t="s">
        <v>10</v>
      </c>
      <c r="B7" s="22" t="s">
        <v>63</v>
      </c>
      <c r="C7" s="23" t="s">
        <v>8</v>
      </c>
      <c r="D7" s="24">
        <f>31+27.4*0.7</f>
        <v>50.179999999999993</v>
      </c>
      <c r="E7" s="59"/>
      <c r="F7" s="59"/>
      <c r="G7" s="25" t="s">
        <v>97</v>
      </c>
    </row>
    <row r="8" spans="1:7" s="3" customFormat="1" ht="24">
      <c r="A8" s="21" t="s">
        <v>11</v>
      </c>
      <c r="B8" s="22" t="s">
        <v>69</v>
      </c>
      <c r="C8" s="23" t="s">
        <v>8</v>
      </c>
      <c r="D8" s="24">
        <f>8.5*2+23+7.6</f>
        <v>47.6</v>
      </c>
      <c r="E8" s="59"/>
      <c r="F8" s="59"/>
      <c r="G8" s="25" t="s">
        <v>97</v>
      </c>
    </row>
    <row r="9" spans="1:7" s="3" customFormat="1" ht="26.45" customHeight="1">
      <c r="A9" s="21" t="s">
        <v>16</v>
      </c>
      <c r="B9" s="22" t="s">
        <v>64</v>
      </c>
      <c r="C9" s="23" t="s">
        <v>8</v>
      </c>
      <c r="D9" s="24">
        <v>44.5</v>
      </c>
      <c r="E9" s="59"/>
      <c r="F9" s="59"/>
      <c r="G9" s="25" t="s">
        <v>65</v>
      </c>
    </row>
    <row r="10" spans="1:7" s="3" customFormat="1" ht="26.45" customHeight="1">
      <c r="A10" s="21" t="s">
        <v>18</v>
      </c>
      <c r="B10" s="22" t="s">
        <v>66</v>
      </c>
      <c r="C10" s="23" t="s">
        <v>49</v>
      </c>
      <c r="D10" s="24">
        <f>5.5*4+3.2*4+3.1*2</f>
        <v>41</v>
      </c>
      <c r="E10" s="59"/>
      <c r="F10" s="59"/>
      <c r="G10" s="25" t="s">
        <v>50</v>
      </c>
    </row>
    <row r="11" spans="1:7" s="3" customFormat="1" ht="13.5">
      <c r="A11" s="21"/>
      <c r="B11" s="28"/>
      <c r="C11" s="23"/>
      <c r="D11" s="29"/>
      <c r="E11" s="60"/>
      <c r="F11" s="60"/>
      <c r="G11" s="25"/>
    </row>
    <row r="12" spans="1:7" s="2" customFormat="1" ht="17.25" customHeight="1">
      <c r="A12" s="16" t="s">
        <v>14</v>
      </c>
      <c r="B12" s="17" t="s">
        <v>15</v>
      </c>
      <c r="C12" s="18"/>
      <c r="D12" s="19"/>
      <c r="E12" s="58"/>
      <c r="F12" s="58"/>
      <c r="G12" s="20"/>
    </row>
    <row r="13" spans="1:7" s="3" customFormat="1" ht="27.75" customHeight="1">
      <c r="A13" s="21" t="s">
        <v>51</v>
      </c>
      <c r="B13" s="22" t="s">
        <v>72</v>
      </c>
      <c r="C13" s="23" t="s">
        <v>8</v>
      </c>
      <c r="D13" s="24">
        <f>9.2*3.6</f>
        <v>33.119999999999997</v>
      </c>
      <c r="E13" s="59"/>
      <c r="F13" s="59"/>
      <c r="G13" s="25" t="s">
        <v>52</v>
      </c>
    </row>
    <row r="14" spans="1:7" s="3" customFormat="1" ht="27.75" customHeight="1">
      <c r="A14" s="21" t="s">
        <v>9</v>
      </c>
      <c r="B14" s="22" t="s">
        <v>70</v>
      </c>
      <c r="C14" s="23" t="s">
        <v>8</v>
      </c>
      <c r="D14" s="24">
        <f>(12.4+7.6+6+3*3)*3.6</f>
        <v>126</v>
      </c>
      <c r="E14" s="59"/>
      <c r="F14" s="59"/>
      <c r="G14" s="25" t="s">
        <v>83</v>
      </c>
    </row>
    <row r="15" spans="1:7" s="3" customFormat="1" ht="27.75" customHeight="1">
      <c r="A15" s="21" t="s">
        <v>10</v>
      </c>
      <c r="B15" s="22" t="s">
        <v>71</v>
      </c>
      <c r="C15" s="23" t="s">
        <v>8</v>
      </c>
      <c r="D15" s="24">
        <f>1.6*2.4</f>
        <v>3.84</v>
      </c>
      <c r="E15" s="59"/>
      <c r="F15" s="59"/>
      <c r="G15" s="25" t="s">
        <v>84</v>
      </c>
    </row>
    <row r="16" spans="1:7" s="3" customFormat="1" ht="27.75" customHeight="1">
      <c r="A16" s="21" t="s">
        <v>107</v>
      </c>
      <c r="B16" s="22" t="s">
        <v>112</v>
      </c>
      <c r="C16" s="23" t="s">
        <v>103</v>
      </c>
      <c r="D16" s="24">
        <v>12</v>
      </c>
      <c r="E16" s="59"/>
      <c r="F16" s="59"/>
      <c r="G16" s="25"/>
    </row>
    <row r="17" spans="1:7" s="3" customFormat="1" ht="27.75" customHeight="1">
      <c r="A17" s="21" t="s">
        <v>113</v>
      </c>
      <c r="B17" s="22" t="s">
        <v>114</v>
      </c>
      <c r="C17" s="23" t="s">
        <v>102</v>
      </c>
      <c r="D17" s="24">
        <v>49</v>
      </c>
      <c r="E17" s="59"/>
      <c r="F17" s="59"/>
      <c r="G17" s="25" t="s">
        <v>115</v>
      </c>
    </row>
    <row r="18" spans="1:7" s="2" customFormat="1" ht="17.25" customHeight="1">
      <c r="A18" s="21"/>
      <c r="B18" s="28"/>
      <c r="C18" s="23"/>
      <c r="D18" s="24"/>
      <c r="E18" s="59"/>
      <c r="F18" s="59"/>
      <c r="G18" s="25"/>
    </row>
    <row r="19" spans="1:7" s="4" customFormat="1" ht="13.5">
      <c r="A19" s="16" t="s">
        <v>20</v>
      </c>
      <c r="B19" s="17" t="s">
        <v>21</v>
      </c>
      <c r="C19" s="18"/>
      <c r="D19" s="19"/>
      <c r="E19" s="58"/>
      <c r="F19" s="58"/>
      <c r="G19" s="20"/>
    </row>
    <row r="20" spans="1:7" s="3" customFormat="1" ht="36" customHeight="1">
      <c r="A20" s="21" t="s">
        <v>51</v>
      </c>
      <c r="B20" s="22" t="s">
        <v>148</v>
      </c>
      <c r="C20" s="23" t="s">
        <v>56</v>
      </c>
      <c r="D20" s="24">
        <v>1</v>
      </c>
      <c r="E20" s="59"/>
      <c r="F20" s="59"/>
      <c r="G20" s="25" t="s">
        <v>149</v>
      </c>
    </row>
    <row r="21" spans="1:7" s="3" customFormat="1" ht="36" customHeight="1">
      <c r="A21" s="21" t="s">
        <v>100</v>
      </c>
      <c r="B21" s="22" t="s">
        <v>67</v>
      </c>
      <c r="C21" s="23" t="s">
        <v>102</v>
      </c>
      <c r="D21" s="24">
        <v>335</v>
      </c>
      <c r="E21" s="59"/>
      <c r="F21" s="59"/>
      <c r="G21" s="25" t="s">
        <v>68</v>
      </c>
    </row>
    <row r="22" spans="1:7" s="3" customFormat="1" ht="36" customHeight="1">
      <c r="A22" s="21" t="s">
        <v>99</v>
      </c>
      <c r="B22" s="22" t="s">
        <v>101</v>
      </c>
      <c r="C22" s="23" t="s">
        <v>109</v>
      </c>
      <c r="D22" s="24">
        <f>248*1.03</f>
        <v>255.44</v>
      </c>
      <c r="E22" s="59"/>
      <c r="F22" s="59"/>
      <c r="G22" s="25" t="s">
        <v>111</v>
      </c>
    </row>
    <row r="23" spans="1:7" s="3" customFormat="1" ht="36" customHeight="1">
      <c r="A23" s="21" t="s">
        <v>107</v>
      </c>
      <c r="B23" s="22" t="s">
        <v>108</v>
      </c>
      <c r="C23" s="23" t="s">
        <v>109</v>
      </c>
      <c r="D23" s="24">
        <v>70</v>
      </c>
      <c r="E23" s="59"/>
      <c r="F23" s="59"/>
      <c r="G23" s="25" t="s">
        <v>110</v>
      </c>
    </row>
    <row r="24" spans="1:7" s="5" customFormat="1" ht="17.25" customHeight="1">
      <c r="A24" s="21"/>
      <c r="B24" s="28"/>
      <c r="C24" s="23"/>
      <c r="D24" s="29"/>
      <c r="E24" s="60"/>
      <c r="F24" s="60"/>
      <c r="G24" s="25"/>
    </row>
    <row r="25" spans="1:7" s="3" customFormat="1" ht="12">
      <c r="A25" s="30" t="s">
        <v>27</v>
      </c>
      <c r="B25" s="31" t="s">
        <v>28</v>
      </c>
      <c r="C25" s="32"/>
      <c r="D25" s="33"/>
      <c r="E25" s="61"/>
      <c r="F25" s="61"/>
      <c r="G25" s="34"/>
    </row>
    <row r="26" spans="1:7" s="3" customFormat="1" ht="24.95" customHeight="1">
      <c r="A26" s="21" t="s">
        <v>22</v>
      </c>
      <c r="B26" s="26" t="s">
        <v>29</v>
      </c>
      <c r="C26" s="23" t="s">
        <v>17</v>
      </c>
      <c r="D26" s="24">
        <f>12.7+15.2+11.5</f>
        <v>39.4</v>
      </c>
      <c r="E26" s="59"/>
      <c r="F26" s="59"/>
      <c r="G26" s="25" t="s">
        <v>85</v>
      </c>
    </row>
    <row r="27" spans="1:7" s="3" customFormat="1" ht="28.5" customHeight="1">
      <c r="A27" s="21" t="s">
        <v>23</v>
      </c>
      <c r="B27" s="26" t="s">
        <v>30</v>
      </c>
      <c r="C27" s="27" t="s">
        <v>12</v>
      </c>
      <c r="D27" s="24">
        <v>4</v>
      </c>
      <c r="E27" s="59"/>
      <c r="F27" s="59"/>
      <c r="G27" s="25" t="s">
        <v>86</v>
      </c>
    </row>
    <row r="28" spans="1:7" s="3" customFormat="1" ht="17.25" customHeight="1">
      <c r="A28" s="21" t="s">
        <v>24</v>
      </c>
      <c r="B28" s="26" t="s">
        <v>31</v>
      </c>
      <c r="C28" s="23" t="s">
        <v>17</v>
      </c>
      <c r="D28" s="24">
        <f>5.2*5+5.8*2</f>
        <v>37.6</v>
      </c>
      <c r="E28" s="59"/>
      <c r="F28" s="59"/>
      <c r="G28" s="25" t="s">
        <v>87</v>
      </c>
    </row>
    <row r="29" spans="1:7" s="3" customFormat="1" ht="17.25" customHeight="1">
      <c r="A29" s="21" t="s">
        <v>25</v>
      </c>
      <c r="B29" s="22" t="s">
        <v>82</v>
      </c>
      <c r="C29" s="23" t="s">
        <v>17</v>
      </c>
      <c r="D29" s="24">
        <v>19.5</v>
      </c>
      <c r="E29" s="59"/>
      <c r="F29" s="59"/>
      <c r="G29" s="25" t="s">
        <v>88</v>
      </c>
    </row>
    <row r="30" spans="1:7" s="3" customFormat="1" ht="17.25" customHeight="1">
      <c r="A30" s="21" t="s">
        <v>26</v>
      </c>
      <c r="B30" s="26" t="s">
        <v>32</v>
      </c>
      <c r="C30" s="23" t="s">
        <v>119</v>
      </c>
      <c r="D30" s="24">
        <f>83+23+34+11.7*2</f>
        <v>163.4</v>
      </c>
      <c r="E30" s="59"/>
      <c r="F30" s="59"/>
      <c r="G30" s="25" t="s">
        <v>89</v>
      </c>
    </row>
    <row r="31" spans="1:7" s="3" customFormat="1" ht="17.25" customHeight="1">
      <c r="A31" s="21" t="s">
        <v>116</v>
      </c>
      <c r="B31" s="22" t="s">
        <v>127</v>
      </c>
      <c r="C31" s="23" t="s">
        <v>124</v>
      </c>
      <c r="D31" s="46">
        <v>4</v>
      </c>
      <c r="E31" s="62"/>
      <c r="F31" s="62"/>
      <c r="G31" s="25" t="s">
        <v>130</v>
      </c>
    </row>
    <row r="32" spans="1:7" s="3" customFormat="1" ht="17.25" customHeight="1">
      <c r="A32" s="21" t="s">
        <v>125</v>
      </c>
      <c r="B32" s="45" t="s">
        <v>131</v>
      </c>
      <c r="C32" s="43" t="s">
        <v>58</v>
      </c>
      <c r="D32" s="44">
        <v>2</v>
      </c>
      <c r="E32" s="63"/>
      <c r="F32" s="63"/>
      <c r="G32" s="25" t="s">
        <v>130</v>
      </c>
    </row>
    <row r="33" spans="1:7" s="3" customFormat="1" ht="17.25" customHeight="1">
      <c r="A33" s="21" t="s">
        <v>126</v>
      </c>
      <c r="B33" s="45" t="s">
        <v>128</v>
      </c>
      <c r="C33" s="43" t="s">
        <v>129</v>
      </c>
      <c r="D33" s="44">
        <v>2</v>
      </c>
      <c r="E33" s="63"/>
      <c r="F33" s="63"/>
      <c r="G33" s="25" t="s">
        <v>130</v>
      </c>
    </row>
    <row r="34" spans="1:7" s="3" customFormat="1" ht="17.25" customHeight="1">
      <c r="A34" s="21" t="s">
        <v>132</v>
      </c>
      <c r="B34" s="45" t="s">
        <v>133</v>
      </c>
      <c r="C34" s="43" t="s">
        <v>134</v>
      </c>
      <c r="D34" s="44">
        <v>4.4000000000000004</v>
      </c>
      <c r="E34" s="63"/>
      <c r="F34" s="63"/>
      <c r="G34" s="25" t="s">
        <v>135</v>
      </c>
    </row>
    <row r="35" spans="1:7" s="3" customFormat="1" ht="17.25" customHeight="1">
      <c r="A35" s="21" t="s">
        <v>98</v>
      </c>
      <c r="B35" s="22" t="s">
        <v>118</v>
      </c>
      <c r="C35" s="23" t="s">
        <v>119</v>
      </c>
      <c r="D35" s="24">
        <v>21.95</v>
      </c>
      <c r="E35" s="59"/>
      <c r="F35" s="59"/>
      <c r="G35" s="25" t="s">
        <v>120</v>
      </c>
    </row>
    <row r="36" spans="1:7" s="6" customFormat="1" ht="17.25" customHeight="1">
      <c r="A36" s="21"/>
      <c r="B36" s="28" t="s">
        <v>13</v>
      </c>
      <c r="C36" s="23"/>
      <c r="D36" s="29"/>
      <c r="E36" s="60"/>
      <c r="F36" s="60"/>
      <c r="G36" s="25"/>
    </row>
    <row r="37" spans="1:7" s="4" customFormat="1" ht="13.5">
      <c r="A37" s="35" t="s">
        <v>33</v>
      </c>
      <c r="B37" s="17" t="s">
        <v>34</v>
      </c>
      <c r="C37" s="18"/>
      <c r="D37" s="19"/>
      <c r="E37" s="58"/>
      <c r="F37" s="58"/>
      <c r="G37" s="36"/>
    </row>
    <row r="38" spans="1:7" s="6" customFormat="1" ht="58.5" customHeight="1">
      <c r="A38" s="21" t="s">
        <v>7</v>
      </c>
      <c r="B38" s="22" t="s">
        <v>35</v>
      </c>
      <c r="C38" s="23" t="s">
        <v>8</v>
      </c>
      <c r="D38" s="24">
        <v>620</v>
      </c>
      <c r="E38" s="59"/>
      <c r="F38" s="59"/>
      <c r="G38" s="25" t="s">
        <v>90</v>
      </c>
    </row>
    <row r="39" spans="1:7" s="6" customFormat="1" ht="58.5" customHeight="1">
      <c r="A39" s="21" t="s">
        <v>9</v>
      </c>
      <c r="B39" s="22" t="s">
        <v>104</v>
      </c>
      <c r="C39" s="23" t="s">
        <v>8</v>
      </c>
      <c r="D39" s="24">
        <v>295</v>
      </c>
      <c r="E39" s="59"/>
      <c r="F39" s="59"/>
      <c r="G39" s="25" t="s">
        <v>106</v>
      </c>
    </row>
    <row r="40" spans="1:7" s="6" customFormat="1" ht="58.5" customHeight="1">
      <c r="A40" s="21" t="s">
        <v>10</v>
      </c>
      <c r="B40" s="22" t="s">
        <v>105</v>
      </c>
      <c r="C40" s="23" t="s">
        <v>8</v>
      </c>
      <c r="D40" s="24">
        <f>D38-D39</f>
        <v>325</v>
      </c>
      <c r="E40" s="59"/>
      <c r="F40" s="59"/>
      <c r="G40" s="25" t="s">
        <v>106</v>
      </c>
    </row>
    <row r="41" spans="1:7" s="3" customFormat="1" ht="42.75" customHeight="1">
      <c r="A41" s="21" t="s">
        <v>16</v>
      </c>
      <c r="B41" s="22" t="s">
        <v>53</v>
      </c>
      <c r="C41" s="23" t="s">
        <v>8</v>
      </c>
      <c r="D41" s="24" t="e">
        <f>#REF!</f>
        <v>#REF!</v>
      </c>
      <c r="E41" s="59"/>
      <c r="F41" s="59"/>
      <c r="G41" s="25" t="s">
        <v>150</v>
      </c>
    </row>
    <row r="42" spans="1:7" s="6" customFormat="1" ht="58.5" customHeight="1">
      <c r="A42" s="21" t="s">
        <v>18</v>
      </c>
      <c r="B42" s="22" t="s">
        <v>73</v>
      </c>
      <c r="C42" s="23" t="s">
        <v>8</v>
      </c>
      <c r="D42" s="24">
        <v>570</v>
      </c>
      <c r="E42" s="59"/>
      <c r="F42" s="59"/>
      <c r="G42" s="25"/>
    </row>
    <row r="43" spans="1:7" s="6" customFormat="1" ht="17.25" customHeight="1">
      <c r="A43" s="21"/>
      <c r="B43" s="28"/>
      <c r="C43" s="23"/>
      <c r="D43" s="29"/>
      <c r="E43" s="60"/>
      <c r="F43" s="60"/>
      <c r="G43" s="25"/>
    </row>
    <row r="44" spans="1:7" s="3" customFormat="1" ht="13.5">
      <c r="A44" s="35" t="s">
        <v>36</v>
      </c>
      <c r="B44" s="37" t="s">
        <v>117</v>
      </c>
      <c r="C44" s="18"/>
      <c r="D44" s="38"/>
      <c r="E44" s="64"/>
      <c r="F44" s="64"/>
      <c r="G44" s="39"/>
    </row>
    <row r="45" spans="1:7" s="3" customFormat="1" ht="41.25" customHeight="1">
      <c r="A45" s="21" t="s">
        <v>51</v>
      </c>
      <c r="B45" s="22" t="s">
        <v>60</v>
      </c>
      <c r="C45" s="23" t="s">
        <v>17</v>
      </c>
      <c r="D45" s="24">
        <v>26</v>
      </c>
      <c r="E45" s="59"/>
      <c r="F45" s="59"/>
      <c r="G45" s="25" t="s">
        <v>91</v>
      </c>
    </row>
    <row r="46" spans="1:7" s="3" customFormat="1" ht="99.75" customHeight="1">
      <c r="A46" s="21" t="s">
        <v>9</v>
      </c>
      <c r="B46" s="40" t="s">
        <v>57</v>
      </c>
      <c r="C46" s="23" t="s">
        <v>17</v>
      </c>
      <c r="D46" s="24">
        <v>820</v>
      </c>
      <c r="E46" s="59"/>
      <c r="F46" s="59"/>
      <c r="G46" s="25" t="s">
        <v>92</v>
      </c>
    </row>
    <row r="47" spans="1:7" s="3" customFormat="1" ht="96.75" customHeight="1">
      <c r="A47" s="21" t="s">
        <v>10</v>
      </c>
      <c r="B47" s="40" t="s">
        <v>38</v>
      </c>
      <c r="C47" s="23" t="s">
        <v>17</v>
      </c>
      <c r="D47" s="24">
        <v>460</v>
      </c>
      <c r="E47" s="59"/>
      <c r="F47" s="59"/>
      <c r="G47" s="25" t="s">
        <v>93</v>
      </c>
    </row>
    <row r="48" spans="1:7" s="3" customFormat="1" ht="32.25" customHeight="1">
      <c r="A48" s="21" t="s">
        <v>16</v>
      </c>
      <c r="B48" s="40" t="s">
        <v>94</v>
      </c>
      <c r="C48" s="23" t="s">
        <v>39</v>
      </c>
      <c r="D48" s="24">
        <v>15</v>
      </c>
      <c r="E48" s="59"/>
      <c r="F48" s="59"/>
      <c r="G48" s="25" t="s">
        <v>141</v>
      </c>
    </row>
    <row r="49" spans="1:7" s="3" customFormat="1" ht="32.25" customHeight="1">
      <c r="A49" s="21" t="s">
        <v>18</v>
      </c>
      <c r="B49" s="40" t="s">
        <v>140</v>
      </c>
      <c r="C49" s="23" t="s">
        <v>56</v>
      </c>
      <c r="D49" s="24">
        <v>1</v>
      </c>
      <c r="E49" s="59"/>
      <c r="F49" s="59"/>
      <c r="G49" s="25" t="s">
        <v>142</v>
      </c>
    </row>
    <row r="50" spans="1:7" s="3" customFormat="1" ht="32.25" customHeight="1">
      <c r="A50" s="21" t="s">
        <v>19</v>
      </c>
      <c r="B50" s="40" t="s">
        <v>54</v>
      </c>
      <c r="C50" s="23" t="s">
        <v>49</v>
      </c>
      <c r="D50" s="24">
        <f>D10</f>
        <v>41</v>
      </c>
      <c r="E50" s="59"/>
      <c r="F50" s="59"/>
      <c r="G50" s="25"/>
    </row>
    <row r="51" spans="1:7" s="3" customFormat="1" ht="32.25" customHeight="1">
      <c r="A51" s="21" t="s">
        <v>40</v>
      </c>
      <c r="B51" s="40" t="s">
        <v>138</v>
      </c>
      <c r="C51" s="23" t="s">
        <v>56</v>
      </c>
      <c r="D51" s="24">
        <v>1</v>
      </c>
      <c r="E51" s="59"/>
      <c r="F51" s="59"/>
      <c r="G51" s="25" t="s">
        <v>139</v>
      </c>
    </row>
    <row r="52" spans="1:7" s="3" customFormat="1" ht="32.25" customHeight="1">
      <c r="A52" s="21" t="s">
        <v>41</v>
      </c>
      <c r="B52" s="40" t="s">
        <v>121</v>
      </c>
      <c r="C52" s="41" t="s">
        <v>46</v>
      </c>
      <c r="D52" s="24">
        <v>2</v>
      </c>
      <c r="E52" s="59"/>
      <c r="F52" s="59"/>
      <c r="G52" s="42"/>
    </row>
    <row r="53" spans="1:7" s="3" customFormat="1" ht="32.25" customHeight="1">
      <c r="A53" s="21" t="s">
        <v>98</v>
      </c>
      <c r="B53" s="40" t="s">
        <v>122</v>
      </c>
      <c r="C53" s="23" t="s">
        <v>123</v>
      </c>
      <c r="D53" s="24">
        <v>1</v>
      </c>
      <c r="E53" s="59"/>
      <c r="F53" s="59"/>
      <c r="G53" s="42"/>
    </row>
    <row r="54" spans="1:7" s="3" customFormat="1" ht="32.25" customHeight="1">
      <c r="A54" s="21" t="s">
        <v>143</v>
      </c>
      <c r="B54" s="40" t="s">
        <v>136</v>
      </c>
      <c r="C54" s="23" t="s">
        <v>46</v>
      </c>
      <c r="D54" s="24">
        <v>6</v>
      </c>
      <c r="E54" s="59"/>
      <c r="F54" s="59"/>
      <c r="G54" s="42"/>
    </row>
    <row r="55" spans="1:7" s="3" customFormat="1" ht="32.25" customHeight="1">
      <c r="A55" s="21" t="s">
        <v>144</v>
      </c>
      <c r="B55" s="40" t="s">
        <v>137</v>
      </c>
      <c r="C55" s="23" t="s">
        <v>46</v>
      </c>
      <c r="D55" s="24">
        <v>7</v>
      </c>
      <c r="E55" s="59"/>
      <c r="F55" s="59"/>
      <c r="G55" s="42"/>
    </row>
    <row r="56" spans="1:7" s="7" customFormat="1" ht="17.25" customHeight="1">
      <c r="A56" s="21"/>
      <c r="B56" s="28"/>
      <c r="C56" s="23"/>
      <c r="D56" s="29"/>
      <c r="E56" s="60"/>
      <c r="F56" s="60"/>
      <c r="G56" s="25"/>
    </row>
    <row r="57" spans="1:7" s="4" customFormat="1" ht="13.5">
      <c r="A57" s="35" t="s">
        <v>42</v>
      </c>
      <c r="B57" s="37" t="s">
        <v>43</v>
      </c>
      <c r="C57" s="18"/>
      <c r="D57" s="19"/>
      <c r="E57" s="58"/>
      <c r="F57" s="58"/>
      <c r="G57" s="39"/>
    </row>
    <row r="58" spans="1:7" s="3" customFormat="1" ht="25.5" customHeight="1">
      <c r="A58" s="21">
        <v>1</v>
      </c>
      <c r="B58" s="22" t="s">
        <v>74</v>
      </c>
      <c r="C58" s="23" t="s">
        <v>37</v>
      </c>
      <c r="D58" s="24">
        <v>1</v>
      </c>
      <c r="E58" s="59"/>
      <c r="F58" s="59"/>
      <c r="G58" s="25" t="s">
        <v>158</v>
      </c>
    </row>
    <row r="59" spans="1:7" s="3" customFormat="1" ht="38.25" customHeight="1">
      <c r="A59" s="21">
        <v>2</v>
      </c>
      <c r="B59" s="22" t="s">
        <v>145</v>
      </c>
      <c r="C59" s="23" t="s">
        <v>37</v>
      </c>
      <c r="D59" s="24">
        <v>1</v>
      </c>
      <c r="E59" s="59"/>
      <c r="F59" s="59"/>
      <c r="G59" s="25"/>
    </row>
    <row r="60" spans="1:7" s="3" customFormat="1" ht="31.5" customHeight="1">
      <c r="A60" s="21">
        <v>4</v>
      </c>
      <c r="B60" s="22" t="s">
        <v>44</v>
      </c>
      <c r="C60" s="23" t="s">
        <v>37</v>
      </c>
      <c r="D60" s="24">
        <v>1</v>
      </c>
      <c r="E60" s="59"/>
      <c r="F60" s="59"/>
      <c r="G60" s="25"/>
    </row>
    <row r="61" spans="1:7" s="3" customFormat="1" ht="42.95" customHeight="1">
      <c r="A61" s="21">
        <v>5</v>
      </c>
      <c r="B61" s="22" t="s">
        <v>151</v>
      </c>
      <c r="C61" s="23" t="s">
        <v>37</v>
      </c>
      <c r="D61" s="24">
        <v>1</v>
      </c>
      <c r="E61" s="59"/>
      <c r="F61" s="59"/>
      <c r="G61" s="25"/>
    </row>
    <row r="62" spans="1:7" s="3" customFormat="1" ht="42.95" customHeight="1">
      <c r="A62" s="21">
        <v>6</v>
      </c>
      <c r="B62" s="22" t="s">
        <v>48</v>
      </c>
      <c r="C62" s="23" t="s">
        <v>8</v>
      </c>
      <c r="D62" s="24">
        <f>D51</f>
        <v>1</v>
      </c>
      <c r="E62" s="59"/>
      <c r="F62" s="59"/>
      <c r="G62" s="25"/>
    </row>
    <row r="63" spans="1:7" s="3" customFormat="1" ht="42.95" customHeight="1">
      <c r="A63" s="21">
        <v>7</v>
      </c>
      <c r="B63" s="22" t="s">
        <v>55</v>
      </c>
      <c r="C63" s="23" t="s">
        <v>56</v>
      </c>
      <c r="D63" s="24">
        <v>1</v>
      </c>
      <c r="E63" s="59"/>
      <c r="F63" s="59"/>
      <c r="G63" s="25"/>
    </row>
    <row r="64" spans="1:7" s="3" customFormat="1" ht="42.95" customHeight="1">
      <c r="A64" s="21" t="s">
        <v>47</v>
      </c>
      <c r="B64" s="22" t="s">
        <v>75</v>
      </c>
      <c r="C64" s="23" t="s">
        <v>56</v>
      </c>
      <c r="D64" s="24">
        <v>1</v>
      </c>
      <c r="E64" s="59"/>
      <c r="F64" s="59"/>
      <c r="G64" s="25"/>
    </row>
    <row r="65" spans="1:7" s="6" customFormat="1" ht="18" customHeight="1">
      <c r="A65" s="21"/>
      <c r="B65" s="28"/>
      <c r="C65" s="23"/>
      <c r="D65" s="24"/>
      <c r="E65" s="59"/>
      <c r="F65" s="59"/>
      <c r="G65" s="25"/>
    </row>
    <row r="66" spans="1:7" s="3" customFormat="1" ht="13.5">
      <c r="A66" s="35" t="s">
        <v>45</v>
      </c>
      <c r="B66" s="37" t="s">
        <v>146</v>
      </c>
      <c r="C66" s="18"/>
      <c r="D66" s="38"/>
      <c r="E66" s="64"/>
      <c r="F66" s="64"/>
      <c r="G66" s="39"/>
    </row>
    <row r="67" spans="1:7" s="3" customFormat="1" ht="17.100000000000001" customHeight="1">
      <c r="A67" s="21" t="s">
        <v>22</v>
      </c>
      <c r="B67" s="22" t="s">
        <v>76</v>
      </c>
      <c r="C67" s="23" t="s">
        <v>8</v>
      </c>
      <c r="D67" s="24">
        <f>(9.2+4.9)*1.5</f>
        <v>21.15</v>
      </c>
      <c r="E67" s="59"/>
      <c r="F67" s="59"/>
      <c r="G67" s="25" t="s">
        <v>81</v>
      </c>
    </row>
    <row r="68" spans="1:7" s="3" customFormat="1" ht="27" customHeight="1">
      <c r="A68" s="21" t="s">
        <v>23</v>
      </c>
      <c r="B68" s="22" t="s">
        <v>77</v>
      </c>
      <c r="C68" s="23" t="s">
        <v>78</v>
      </c>
      <c r="D68" s="24">
        <v>1</v>
      </c>
      <c r="E68" s="59"/>
      <c r="F68" s="59"/>
      <c r="G68" s="25"/>
    </row>
    <row r="69" spans="1:7" s="3" customFormat="1" ht="27" customHeight="1">
      <c r="A69" s="21" t="s">
        <v>24</v>
      </c>
      <c r="B69" s="22" t="s">
        <v>79</v>
      </c>
      <c r="C69" s="23" t="s">
        <v>78</v>
      </c>
      <c r="D69" s="24">
        <v>1</v>
      </c>
      <c r="E69" s="59"/>
      <c r="F69" s="59"/>
      <c r="G69" s="25" t="s">
        <v>95</v>
      </c>
    </row>
    <row r="70" spans="1:7" s="3" customFormat="1" ht="27" customHeight="1">
      <c r="A70" s="21" t="s">
        <v>25</v>
      </c>
      <c r="B70" s="22" t="s">
        <v>80</v>
      </c>
      <c r="C70" s="23" t="s">
        <v>78</v>
      </c>
      <c r="D70" s="24">
        <v>1</v>
      </c>
      <c r="E70" s="59"/>
      <c r="F70" s="59"/>
      <c r="G70" s="25"/>
    </row>
    <row r="71" spans="1:7" s="2" customFormat="1" ht="18" customHeight="1">
      <c r="A71" s="21">
        <v>5</v>
      </c>
      <c r="B71" s="47" t="s">
        <v>147</v>
      </c>
      <c r="C71" s="23" t="s">
        <v>56</v>
      </c>
      <c r="D71" s="24">
        <v>1</v>
      </c>
      <c r="E71" s="59"/>
      <c r="F71" s="59"/>
      <c r="G71" s="25"/>
    </row>
    <row r="72" spans="1:7" s="2" customFormat="1" ht="18" customHeight="1">
      <c r="A72" s="16" t="s">
        <v>59</v>
      </c>
      <c r="B72" s="37" t="s">
        <v>152</v>
      </c>
      <c r="C72" s="18"/>
      <c r="D72" s="38"/>
      <c r="E72" s="64"/>
      <c r="F72" s="64"/>
      <c r="G72" s="39"/>
    </row>
    <row r="73" spans="1:7" s="2" customFormat="1" ht="17.45" customHeight="1">
      <c r="A73" s="48"/>
      <c r="B73" s="53" t="s">
        <v>152</v>
      </c>
      <c r="C73" s="54" t="s">
        <v>56</v>
      </c>
      <c r="D73" s="55">
        <v>1</v>
      </c>
      <c r="E73" s="65"/>
      <c r="F73" s="65"/>
      <c r="G73" s="56" t="s">
        <v>153</v>
      </c>
    </row>
    <row r="74" spans="1:7" s="2" customFormat="1" ht="17.45" customHeight="1">
      <c r="A74" s="16" t="s">
        <v>154</v>
      </c>
      <c r="B74" s="37" t="s">
        <v>155</v>
      </c>
      <c r="C74" s="18"/>
      <c r="D74" s="38"/>
      <c r="E74" s="64"/>
      <c r="F74" s="64"/>
      <c r="G74" s="39"/>
    </row>
    <row r="75" spans="1:7" s="2" customFormat="1" ht="17.45" customHeight="1">
      <c r="A75" s="49"/>
      <c r="B75" s="50"/>
      <c r="C75" s="49"/>
      <c r="D75" s="51"/>
      <c r="E75" s="51"/>
      <c r="F75" s="51"/>
      <c r="G75" s="52"/>
    </row>
  </sheetData>
  <mergeCells count="2">
    <mergeCell ref="A1:G1"/>
    <mergeCell ref="A2:G2"/>
  </mergeCells>
  <phoneticPr fontId="19" type="noConversion"/>
  <printOptions horizontalCentered="1"/>
  <pageMargins left="0.196850393700787" right="0.196850393700787" top="0.39370078740157499" bottom="0.39370078740157499" header="0.196850393700787" footer="0.196850393700787"/>
  <pageSetup paperSize="9" scale="9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基础</vt:lpstr>
      <vt:lpstr>基础!Print_Area</vt:lpstr>
      <vt:lpstr>基础!Print_Titles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一位心满意足的 Microsoft Office 用户</dc:creator>
  <cp:lastModifiedBy>CCNUSTP</cp:lastModifiedBy>
  <cp:revision>1</cp:revision>
  <cp:lastPrinted>2013-10-19T02:53:00Z</cp:lastPrinted>
  <dcterms:created xsi:type="dcterms:W3CDTF">2001-12-18T09:46:00Z</dcterms:created>
  <dcterms:modified xsi:type="dcterms:W3CDTF">2024-02-01T03:22:25Z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2A7A32F2C9954B979906ECAAC473E526</vt:lpwstr>
  </property>
</Properties>
</file>